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workbookProtection lockStructure="1"/>
  <bookViews>
    <workbookView xWindow="120" yWindow="120" windowWidth="7005" windowHeight="7605"/>
  </bookViews>
  <sheets>
    <sheet name="Model" sheetId="1" r:id="rId1"/>
    <sheet name="Graph" sheetId="2" r:id="rId2"/>
  </sheets>
  <definedNames>
    <definedName name="Backorder_cost_unit_period">Model!$B$8</definedName>
    <definedName name="Hiring_cost_worker">Model!$B$5</definedName>
    <definedName name="Holding_cost_unit_period">Model!$B$7</definedName>
    <definedName name="Layoff_cost_worker">Model!$B$6</definedName>
    <definedName name="Units_produced_worker_period">Model!$B$4</definedName>
  </definedNames>
  <calcPr calcId="125725"/>
</workbook>
</file>

<file path=xl/calcChain.xml><?xml version="1.0" encoding="utf-8"?>
<calcChain xmlns="http://schemas.openxmlformats.org/spreadsheetml/2006/main">
  <c r="B15" i="1"/>
  <c r="C15"/>
  <c r="D15"/>
  <c r="E15"/>
  <c r="F15"/>
  <c r="G15"/>
  <c r="C16"/>
  <c r="C17" s="1"/>
  <c r="C27" s="1"/>
  <c r="D16"/>
  <c r="D17" s="1"/>
  <c r="D27" s="1"/>
  <c r="E16"/>
  <c r="F16"/>
  <c r="G16"/>
  <c r="B17"/>
  <c r="E17"/>
  <c r="F17"/>
  <c r="G17"/>
  <c r="B20"/>
  <c r="B21"/>
  <c r="B27"/>
  <c r="E27"/>
  <c r="F27"/>
  <c r="G27"/>
  <c r="B22" l="1"/>
  <c r="B23" s="1"/>
  <c r="B24" l="1"/>
  <c r="C21" s="1"/>
  <c r="C20"/>
  <c r="B28"/>
  <c r="B29" l="1"/>
  <c r="C22"/>
  <c r="B30"/>
  <c r="B32" s="1"/>
  <c r="C24" l="1"/>
  <c r="C23"/>
  <c r="D20" l="1"/>
  <c r="D22" s="1"/>
  <c r="C28"/>
  <c r="C30" s="1"/>
  <c r="C32" s="1"/>
  <c r="D21"/>
  <c r="C29"/>
  <c r="D24" l="1"/>
  <c r="D23"/>
  <c r="E21" l="1"/>
  <c r="D29"/>
  <c r="D28"/>
  <c r="D30" s="1"/>
  <c r="D32" s="1"/>
  <c r="E20"/>
  <c r="E22" l="1"/>
  <c r="E23" l="1"/>
  <c r="E24"/>
  <c r="F20" l="1"/>
  <c r="F22" s="1"/>
  <c r="E28"/>
  <c r="E30" s="1"/>
  <c r="E32" s="1"/>
  <c r="F21"/>
  <c r="E29"/>
  <c r="F24" l="1"/>
  <c r="F23"/>
  <c r="G20" l="1"/>
  <c r="F28"/>
  <c r="F30" s="1"/>
  <c r="F32" s="1"/>
  <c r="F29"/>
  <c r="G21"/>
  <c r="G22" l="1"/>
  <c r="G24" l="1"/>
  <c r="G29" s="1"/>
  <c r="G23"/>
  <c r="G28" s="1"/>
  <c r="G30" l="1"/>
  <c r="G32" s="1"/>
</calcChain>
</file>

<file path=xl/sharedStrings.xml><?xml version="1.0" encoding="utf-8"?>
<sst xmlns="http://schemas.openxmlformats.org/spreadsheetml/2006/main" count="26" uniqueCount="26">
  <si>
    <t>Period:</t>
  </si>
  <si>
    <t>Workforce level</t>
  </si>
  <si>
    <t>Production, units</t>
  </si>
  <si>
    <t>Last workforce</t>
  </si>
  <si>
    <t>Workforce change</t>
  </si>
  <si>
    <t>Units available</t>
  </si>
  <si>
    <t>Units required</t>
  </si>
  <si>
    <t>Net inventory</t>
  </si>
  <si>
    <t>Ending inventory</t>
  </si>
  <si>
    <t>Units backordered</t>
  </si>
  <si>
    <t>Turnover costs</t>
  </si>
  <si>
    <t>Holding costs</t>
  </si>
  <si>
    <t>Backorder costs</t>
  </si>
  <si>
    <t>Total costs</t>
  </si>
  <si>
    <t>Cumulative costs</t>
  </si>
  <si>
    <t>Production &amp; Labor</t>
  </si>
  <si>
    <t>Inventory</t>
  </si>
  <si>
    <t>Costs</t>
  </si>
  <si>
    <t>Demand, units</t>
  </si>
  <si>
    <t>Input Values</t>
  </si>
  <si>
    <t>Holding cost/unit/period</t>
  </si>
  <si>
    <t>Backorder cost/unit/period</t>
  </si>
  <si>
    <t>Units produced/worker/period</t>
  </si>
  <si>
    <t>Hiring cost/worker</t>
  </si>
  <si>
    <t>Layoff cost/worker</t>
  </si>
  <si>
    <t>Aggregate Scheduling Model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</si>
</sst>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165" fontId="0" fillId="0" borderId="0" xfId="2" applyNumberFormat="1" applyFont="1"/>
    <xf numFmtId="165" fontId="7" fillId="0" borderId="0" xfId="2" applyNumberFormat="1" applyFont="1"/>
    <xf numFmtId="165" fontId="3" fillId="0" borderId="0" xfId="2" applyNumberFormat="1" applyFont="1"/>
    <xf numFmtId="44" fontId="4" fillId="2" borderId="0" xfId="2" applyFont="1" applyFill="1" applyProtection="1">
      <protection locked="0"/>
    </xf>
    <xf numFmtId="0" fontId="4" fillId="2" borderId="0" xfId="0" applyFont="1" applyFill="1" applyProtection="1">
      <protection locked="0"/>
    </xf>
    <xf numFmtId="0" fontId="8" fillId="0" borderId="0" xfId="0" applyFont="1"/>
    <xf numFmtId="167" fontId="0" fillId="0" borderId="0" xfId="1" applyNumberFormat="1" applyFont="1"/>
    <xf numFmtId="167" fontId="4" fillId="2" borderId="0" xfId="1" applyNumberFormat="1" applyFont="1" applyFill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8901098901098902"/>
          <c:y val="5.6722689075630252E-2"/>
          <c:w val="0.58021978021978027"/>
          <c:h val="0.69747899159663862"/>
        </c:manualLayout>
      </c:layout>
      <c:barChart>
        <c:barDir val="col"/>
        <c:grouping val="clustered"/>
        <c:ser>
          <c:idx val="3"/>
          <c:order val="0"/>
          <c:tx>
            <c:strRef>
              <c:f>Model!$A$12</c:f>
              <c:strCache>
                <c:ptCount val="1"/>
                <c:pt idx="0">
                  <c:v>Demand, units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Model!$B$12:$G$12</c:f>
              <c:numCache>
                <c:formatCode>General</c:formatCode>
                <c:ptCount val="6"/>
                <c:pt idx="0">
                  <c:v>420</c:v>
                </c:pt>
                <c:pt idx="1">
                  <c:v>360</c:v>
                </c:pt>
                <c:pt idx="2">
                  <c:v>390</c:v>
                </c:pt>
                <c:pt idx="3">
                  <c:v>350</c:v>
                </c:pt>
                <c:pt idx="4">
                  <c:v>420</c:v>
                </c:pt>
                <c:pt idx="5">
                  <c:v>340</c:v>
                </c:pt>
              </c:numCache>
            </c:numRef>
          </c:val>
        </c:ser>
        <c:ser>
          <c:idx val="6"/>
          <c:order val="1"/>
          <c:tx>
            <c:strRef>
              <c:f>Model!$A$15</c:f>
              <c:strCache>
                <c:ptCount val="1"/>
                <c:pt idx="0">
                  <c:v>Production, units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Model!$B$15:$G$15</c:f>
              <c:numCache>
                <c:formatCode>_(* #,##0_);_(* \(#,##0\);_(* "-"??_);_(@_)</c:formatCode>
                <c:ptCount val="6"/>
                <c:pt idx="0">
                  <c:v>400</c:v>
                </c:pt>
                <c:pt idx="1">
                  <c:v>380</c:v>
                </c:pt>
                <c:pt idx="2">
                  <c:v>380</c:v>
                </c:pt>
                <c:pt idx="3">
                  <c:v>380</c:v>
                </c:pt>
                <c:pt idx="4">
                  <c:v>380</c:v>
                </c:pt>
                <c:pt idx="5">
                  <c:v>360</c:v>
                </c:pt>
              </c:numCache>
            </c:numRef>
          </c:val>
        </c:ser>
        <c:axId val="125600128"/>
        <c:axId val="125602048"/>
      </c:barChart>
      <c:catAx>
        <c:axId val="125600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62417582417582418"/>
              <c:y val="0.909663865546218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602048"/>
        <c:crosses val="autoZero"/>
        <c:auto val="1"/>
        <c:lblAlgn val="ctr"/>
        <c:lblOffset val="100"/>
        <c:tickMarkSkip val="1"/>
      </c:catAx>
      <c:valAx>
        <c:axId val="1256020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Units</a:t>
                </a:r>
              </a:p>
            </c:rich>
          </c:tx>
          <c:layout>
            <c:manualLayout>
              <c:xMode val="edge"/>
              <c:yMode val="edge"/>
              <c:x val="3.5164835164835165E-2"/>
              <c:y val="0.363445378151260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600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66675</xdr:rowOff>
    </xdr:from>
    <xdr:to>
      <xdr:col>7</xdr:col>
      <xdr:colOff>400050</xdr:colOff>
      <xdr:row>28</xdr:row>
      <xdr:rowOff>66675</xdr:rowOff>
    </xdr:to>
    <xdr:graphicFrame macro="">
      <xdr:nvGraphicFramePr>
        <xdr:cNvPr id="3073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C4" sqref="C4"/>
    </sheetView>
  </sheetViews>
  <sheetFormatPr defaultRowHeight="12.75"/>
  <cols>
    <col min="1" max="1" width="25.7109375" customWidth="1"/>
  </cols>
  <sheetData>
    <row r="1" spans="1:7" s="4" customFormat="1" ht="18">
      <c r="A1" s="4" t="s">
        <v>25</v>
      </c>
    </row>
    <row r="3" spans="1:7">
      <c r="A3" s="1" t="s">
        <v>19</v>
      </c>
      <c r="B3" s="6"/>
    </row>
    <row r="4" spans="1:7">
      <c r="A4" s="3" t="s">
        <v>22</v>
      </c>
      <c r="B4" s="14">
        <v>10</v>
      </c>
    </row>
    <row r="5" spans="1:7">
      <c r="A5" s="3" t="s">
        <v>23</v>
      </c>
      <c r="B5" s="10">
        <v>10</v>
      </c>
    </row>
    <row r="6" spans="1:7">
      <c r="A6" s="3" t="s">
        <v>24</v>
      </c>
      <c r="B6" s="10">
        <v>15</v>
      </c>
    </row>
    <row r="7" spans="1:7">
      <c r="A7" s="3" t="s">
        <v>20</v>
      </c>
      <c r="B7" s="10">
        <v>2</v>
      </c>
    </row>
    <row r="8" spans="1:7">
      <c r="A8" s="3" t="s">
        <v>21</v>
      </c>
      <c r="B8" s="10">
        <v>4</v>
      </c>
    </row>
    <row r="9" spans="1:7" s="5" customFormat="1">
      <c r="A9" s="3" t="s">
        <v>1</v>
      </c>
      <c r="B9" s="11">
        <v>40</v>
      </c>
      <c r="C9" s="11">
        <v>38</v>
      </c>
      <c r="D9" s="11">
        <v>38</v>
      </c>
      <c r="E9" s="11">
        <v>38</v>
      </c>
      <c r="F9" s="11">
        <v>38</v>
      </c>
      <c r="G9" s="11">
        <v>36</v>
      </c>
    </row>
    <row r="10" spans="1:7" s="1" customFormat="1">
      <c r="A10" s="1" t="s">
        <v>0</v>
      </c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</row>
    <row r="11" spans="1:7" s="1" customFormat="1"/>
    <row r="12" spans="1:7" s="1" customFormat="1">
      <c r="A12" s="1" t="s">
        <v>18</v>
      </c>
      <c r="B12" s="12">
        <v>420</v>
      </c>
      <c r="C12" s="12">
        <v>360</v>
      </c>
      <c r="D12" s="12">
        <v>390</v>
      </c>
      <c r="E12" s="12">
        <v>350</v>
      </c>
      <c r="F12" s="12">
        <v>420</v>
      </c>
      <c r="G12" s="12">
        <v>340</v>
      </c>
    </row>
    <row r="14" spans="1:7">
      <c r="A14" s="1" t="s">
        <v>15</v>
      </c>
    </row>
    <row r="15" spans="1:7">
      <c r="A15" t="s">
        <v>2</v>
      </c>
      <c r="B15" s="13">
        <f t="shared" ref="B15:G15" si="0">B9*Units_produced_worker_period</f>
        <v>400</v>
      </c>
      <c r="C15" s="13">
        <f t="shared" si="0"/>
        <v>380</v>
      </c>
      <c r="D15" s="13">
        <f t="shared" si="0"/>
        <v>380</v>
      </c>
      <c r="E15" s="13">
        <f t="shared" si="0"/>
        <v>380</v>
      </c>
      <c r="F15" s="13">
        <f t="shared" si="0"/>
        <v>380</v>
      </c>
      <c r="G15" s="13">
        <f t="shared" si="0"/>
        <v>360</v>
      </c>
    </row>
    <row r="16" spans="1:7">
      <c r="A16" t="s">
        <v>3</v>
      </c>
      <c r="B16" s="13">
        <v>38</v>
      </c>
      <c r="C16" s="13">
        <f>B9</f>
        <v>40</v>
      </c>
      <c r="D16" s="13">
        <f>C9</f>
        <v>38</v>
      </c>
      <c r="E16" s="13">
        <f>D9</f>
        <v>38</v>
      </c>
      <c r="F16" s="13">
        <f>E9</f>
        <v>38</v>
      </c>
      <c r="G16" s="13">
        <f>F9</f>
        <v>38</v>
      </c>
    </row>
    <row r="17" spans="1:7">
      <c r="A17" t="s">
        <v>4</v>
      </c>
      <c r="B17" s="13">
        <f t="shared" ref="B17:G17" si="1">B9-B16</f>
        <v>2</v>
      </c>
      <c r="C17" s="13">
        <f t="shared" si="1"/>
        <v>-2</v>
      </c>
      <c r="D17" s="13">
        <f t="shared" si="1"/>
        <v>0</v>
      </c>
      <c r="E17" s="13">
        <f t="shared" si="1"/>
        <v>0</v>
      </c>
      <c r="F17" s="13">
        <f t="shared" si="1"/>
        <v>0</v>
      </c>
      <c r="G17" s="13">
        <f t="shared" si="1"/>
        <v>-2</v>
      </c>
    </row>
    <row r="19" spans="1:7" s="1" customFormat="1">
      <c r="A19" s="1" t="s">
        <v>16</v>
      </c>
    </row>
    <row r="20" spans="1:7">
      <c r="A20" t="s">
        <v>5</v>
      </c>
      <c r="B20" s="13">
        <f>B15</f>
        <v>400</v>
      </c>
      <c r="C20" s="13">
        <f>B23+C15</f>
        <v>380</v>
      </c>
      <c r="D20" s="13">
        <f>C23+D15</f>
        <v>380</v>
      </c>
      <c r="E20" s="13">
        <f>D23+E15</f>
        <v>380</v>
      </c>
      <c r="F20" s="13">
        <f>E23+F15</f>
        <v>400</v>
      </c>
      <c r="G20" s="13">
        <f>F23+G15</f>
        <v>360</v>
      </c>
    </row>
    <row r="21" spans="1:7">
      <c r="A21" t="s">
        <v>6</v>
      </c>
      <c r="B21" s="13">
        <f>B12</f>
        <v>420</v>
      </c>
      <c r="C21" s="13">
        <f>C12+B24</f>
        <v>380</v>
      </c>
      <c r="D21" s="13">
        <f>D12+C24</f>
        <v>390</v>
      </c>
      <c r="E21" s="13">
        <f>E12+D24</f>
        <v>360</v>
      </c>
      <c r="F21" s="13">
        <f>F12+E24</f>
        <v>420</v>
      </c>
      <c r="G21" s="13">
        <f>G12+F24</f>
        <v>360</v>
      </c>
    </row>
    <row r="22" spans="1:7">
      <c r="A22" t="s">
        <v>7</v>
      </c>
      <c r="B22" s="13">
        <f t="shared" ref="B22:G22" si="2">B20-B21</f>
        <v>-20</v>
      </c>
      <c r="C22" s="13">
        <f t="shared" si="2"/>
        <v>0</v>
      </c>
      <c r="D22" s="13">
        <f t="shared" si="2"/>
        <v>-10</v>
      </c>
      <c r="E22" s="13">
        <f t="shared" si="2"/>
        <v>20</v>
      </c>
      <c r="F22" s="13">
        <f t="shared" si="2"/>
        <v>-20</v>
      </c>
      <c r="G22" s="13">
        <f t="shared" si="2"/>
        <v>0</v>
      </c>
    </row>
    <row r="23" spans="1:7">
      <c r="A23" t="s">
        <v>8</v>
      </c>
      <c r="B23" s="13">
        <f t="shared" ref="B23:G23" si="3">IF(B22&gt;0,B22,0)</f>
        <v>0</v>
      </c>
      <c r="C23" s="13">
        <f t="shared" si="3"/>
        <v>0</v>
      </c>
      <c r="D23" s="13">
        <f t="shared" si="3"/>
        <v>0</v>
      </c>
      <c r="E23" s="13">
        <f t="shared" si="3"/>
        <v>20</v>
      </c>
      <c r="F23" s="13">
        <f t="shared" si="3"/>
        <v>0</v>
      </c>
      <c r="G23" s="13">
        <f t="shared" si="3"/>
        <v>0</v>
      </c>
    </row>
    <row r="24" spans="1:7">
      <c r="A24" t="s">
        <v>9</v>
      </c>
      <c r="B24" s="13">
        <f t="shared" ref="B24:G24" si="4">IF(B22&lt;0,-B22,0)</f>
        <v>20</v>
      </c>
      <c r="C24" s="13">
        <f t="shared" si="4"/>
        <v>0</v>
      </c>
      <c r="D24" s="13">
        <f t="shared" si="4"/>
        <v>10</v>
      </c>
      <c r="E24" s="13">
        <f t="shared" si="4"/>
        <v>0</v>
      </c>
      <c r="F24" s="13">
        <f t="shared" si="4"/>
        <v>20</v>
      </c>
      <c r="G24" s="13">
        <f t="shared" si="4"/>
        <v>0</v>
      </c>
    </row>
    <row r="26" spans="1:7" s="1" customFormat="1">
      <c r="A26" s="1" t="s">
        <v>17</v>
      </c>
    </row>
    <row r="27" spans="1:7">
      <c r="A27" t="s">
        <v>10</v>
      </c>
      <c r="B27" s="7">
        <f t="shared" ref="B27:G27" si="5">IF(B17&gt;0,B17*Hiring_cost_worker,-B17*Layoff_cost_worker)</f>
        <v>20</v>
      </c>
      <c r="C27" s="7">
        <f t="shared" si="5"/>
        <v>30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30</v>
      </c>
    </row>
    <row r="28" spans="1:7">
      <c r="A28" t="s">
        <v>11</v>
      </c>
      <c r="B28" s="7">
        <f t="shared" ref="B28:G28" si="6">B23*Holding_cost_unit_period</f>
        <v>0</v>
      </c>
      <c r="C28" s="7">
        <f t="shared" si="6"/>
        <v>0</v>
      </c>
      <c r="D28" s="7">
        <f t="shared" si="6"/>
        <v>0</v>
      </c>
      <c r="E28" s="7">
        <f t="shared" si="6"/>
        <v>40</v>
      </c>
      <c r="F28" s="7">
        <f t="shared" si="6"/>
        <v>0</v>
      </c>
      <c r="G28" s="7">
        <f t="shared" si="6"/>
        <v>0</v>
      </c>
    </row>
    <row r="29" spans="1:7">
      <c r="A29" t="s">
        <v>12</v>
      </c>
      <c r="B29" s="8">
        <f t="shared" ref="B29:G29" si="7">B24*Backorder_cost_unit_period</f>
        <v>80</v>
      </c>
      <c r="C29" s="8">
        <f t="shared" si="7"/>
        <v>0</v>
      </c>
      <c r="D29" s="8">
        <f t="shared" si="7"/>
        <v>40</v>
      </c>
      <c r="E29" s="8">
        <f t="shared" si="7"/>
        <v>0</v>
      </c>
      <c r="F29" s="8">
        <f t="shared" si="7"/>
        <v>80</v>
      </c>
      <c r="G29" s="8">
        <f t="shared" si="7"/>
        <v>0</v>
      </c>
    </row>
    <row r="30" spans="1:7">
      <c r="A30" t="s">
        <v>13</v>
      </c>
      <c r="B30" s="7">
        <f t="shared" ref="B30:G30" si="8">SUM(B27:B29)</f>
        <v>100</v>
      </c>
      <c r="C30" s="7">
        <f t="shared" si="8"/>
        <v>30</v>
      </c>
      <c r="D30" s="7">
        <f t="shared" si="8"/>
        <v>40</v>
      </c>
      <c r="E30" s="7">
        <f t="shared" si="8"/>
        <v>40</v>
      </c>
      <c r="F30" s="7">
        <f t="shared" si="8"/>
        <v>80</v>
      </c>
      <c r="G30" s="7">
        <f t="shared" si="8"/>
        <v>30</v>
      </c>
    </row>
    <row r="31" spans="1:7">
      <c r="B31" s="7"/>
      <c r="C31" s="7"/>
      <c r="D31" s="7"/>
      <c r="E31" s="7"/>
      <c r="F31" s="7"/>
      <c r="G31" s="7"/>
    </row>
    <row r="32" spans="1:7" s="2" customFormat="1">
      <c r="A32" s="2" t="s">
        <v>14</v>
      </c>
      <c r="B32" s="9">
        <f>B30</f>
        <v>100</v>
      </c>
      <c r="C32" s="9">
        <f>B32+C30</f>
        <v>130</v>
      </c>
      <c r="D32" s="9">
        <f>C32+D30</f>
        <v>170</v>
      </c>
      <c r="E32" s="9">
        <f>D32+E30</f>
        <v>210</v>
      </c>
      <c r="F32" s="9">
        <f>E32+F30</f>
        <v>290</v>
      </c>
      <c r="G32" s="9">
        <f>F32+G30</f>
        <v>320</v>
      </c>
    </row>
  </sheetData>
  <phoneticPr fontId="0" type="noConversion"/>
  <pageMargins left="0.75" right="0.75" top="1" bottom="1" header="0.5" footer="0.5"/>
  <pageSetup orientation="portrait" r:id="rId1"/>
  <headerFooter alignWithMargins="0"/>
  <webPublishItems count="1">
    <webPublishItem id="22727" divId="AggregateSchedulingModel_22727" sourceType="sheet" destinationFile="C:\class\00pom\aggSched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0" sqref="E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Model</vt:lpstr>
      <vt:lpstr>Graph</vt:lpstr>
      <vt:lpstr>Backorder_cost_unit_period</vt:lpstr>
      <vt:lpstr>Hiring_cost_worker</vt:lpstr>
      <vt:lpstr>Holding_cost_unit_period</vt:lpstr>
      <vt:lpstr>Layoff_cost_worker</vt:lpstr>
      <vt:lpstr>Units_produced_worker_period</vt:lpstr>
    </vt:vector>
  </TitlesOfParts>
  <Company>SMU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SEAS</dc:creator>
  <cp:lastModifiedBy>barr</cp:lastModifiedBy>
  <dcterms:created xsi:type="dcterms:W3CDTF">2000-09-25T22:43:31Z</dcterms:created>
  <dcterms:modified xsi:type="dcterms:W3CDTF">2011-09-22T19:43:38Z</dcterms:modified>
</cp:coreProperties>
</file>